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TRANSPARENCIA/2022/titulo V/4o trim 2022/Disciplina Financiera/"/>
    </mc:Choice>
  </mc:AlternateContent>
  <xr:revisionPtr revIDLastSave="7" documentId="8_{BD4E362A-9F86-4283-91CA-2EDAF4CCD00F}" xr6:coauthVersionLast="47" xr6:coauthVersionMax="47" xr10:uidLastSave="{E4DD6FFB-BE38-4340-A1D6-12D579E56F13}"/>
  <bookViews>
    <workbookView xWindow="-108" yWindow="-108" windowWidth="23256" windowHeight="12456" xr2:uid="{261E30A3-F9AC-4935-8399-EF86EFE8A866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GASTO_E_FIN_01">Hoja1!$B$50</definedName>
    <definedName name="GASTO_E_FIN_02">Hoja1!$C$50</definedName>
    <definedName name="GASTO_E_FIN_03">Hoja1!$D$50</definedName>
    <definedName name="GASTO_E_FIN_04">Hoja1!$E$50</definedName>
    <definedName name="GASTO_E_FIN_05">Hoja1!$F$50</definedName>
    <definedName name="GASTO_E_FIN_06">Hoja1!$G$50</definedName>
    <definedName name="GASTO_E_T1">Hoja1!$B$37</definedName>
    <definedName name="GASTO_E_T2">Hoja1!$C$37</definedName>
    <definedName name="GASTO_E_T3">Hoja1!$D$37</definedName>
    <definedName name="GASTO_E_T4">Hoja1!$E$37</definedName>
    <definedName name="GASTO_E_T5">Hoja1!$F$37</definedName>
    <definedName name="GASTO_E_T6">Hoja1!$G$37</definedName>
    <definedName name="GASTO_NE_FIN_01">Hoja1!$B$36</definedName>
    <definedName name="GASTO_NE_FIN_02">Hoja1!$C$36</definedName>
    <definedName name="GASTO_NE_FIN_03">Hoja1!$D$36</definedName>
    <definedName name="GASTO_NE_FIN_04">Hoja1!$E$36</definedName>
    <definedName name="GASTO_NE_FIN_05">Hoja1!$F$36</definedName>
    <definedName name="GASTO_NE_FIN_06">Hoja1!$G$36</definedName>
    <definedName name="GASTO_NE_T1">Hoja1!$B$9</definedName>
    <definedName name="GASTO_NE_T2">Hoja1!$C$9</definedName>
    <definedName name="GASTO_NE_T3">Hoja1!$D$9</definedName>
    <definedName name="GASTO_NE_T4">Hoja1!$E$9</definedName>
    <definedName name="GASTO_NE_T5">Hoja1!$F$9</definedName>
    <definedName name="GASTO_NE_T6">Hoja1!$G$9</definedName>
    <definedName name="_xlnm.Print_Titles" localSheetId="0">Hoja1!$1:$8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47" i="1"/>
  <c r="G46" i="1"/>
  <c r="G45" i="1"/>
  <c r="G44" i="1"/>
  <c r="G43" i="1"/>
  <c r="G42" i="1"/>
  <c r="G41" i="1"/>
  <c r="G40" i="1"/>
  <c r="G39" i="1"/>
  <c r="G38" i="1"/>
  <c r="G37" i="1" s="1"/>
  <c r="F37" i="1"/>
  <c r="E37" i="1"/>
  <c r="D37" i="1"/>
  <c r="C37" i="1"/>
  <c r="B37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 s="1"/>
  <c r="F9" i="1"/>
  <c r="F51" i="1" s="1"/>
  <c r="E9" i="1"/>
  <c r="E51" i="1" s="1"/>
  <c r="D9" i="1"/>
  <c r="D51" i="1" s="1"/>
  <c r="C9" i="1"/>
  <c r="C51" i="1" s="1"/>
  <c r="B9" i="1"/>
  <c r="B51" i="1" s="1"/>
  <c r="A5" i="1"/>
  <c r="A2" i="1"/>
  <c r="G51" i="1" l="1"/>
</calcChain>
</file>

<file path=xl/sharedStrings.xml><?xml version="1.0" encoding="utf-8"?>
<sst xmlns="http://schemas.openxmlformats.org/spreadsheetml/2006/main" count="54" uniqueCount="43">
  <si>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</si>
  <si>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</si>
  <si>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</si>
  <si>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</si>
  <si>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</si>
  <si>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</si>
  <si>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</si>
  <si>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</si>
  <si>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</si>
  <si>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</si>
  <si>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</si>
  <si>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</si>
  <si>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</si>
  <si>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 xml:space="preserve">    31111-A001  PRESIDENTE MUNICIPAL</t>
  </si>
  <si>
    <t xml:space="preserve">    31111-A004  PRESIDENCIA MUNICIPAL</t>
  </si>
  <si>
    <t xml:space="preserve">    31111-A006  H. AYUNTAMIENTO</t>
  </si>
  <si>
    <t xml:space="preserve">    31111-A007  SECRETARIA DE AYUNTA</t>
  </si>
  <si>
    <t xml:space="preserve">    31111-C100  FESTIVIDADES Y CELEB</t>
  </si>
  <si>
    <t xml:space="preserve">    31111-C101  TESORERÍA MUNICIPAL</t>
  </si>
  <si>
    <t xml:space="preserve">    31111-C105  TRANSFERENCIAS Y OTR</t>
  </si>
  <si>
    <t xml:space="preserve">    31111-C106  DIR MPAL DE TURISMO</t>
  </si>
  <si>
    <t xml:space="preserve">    31111-C108  DEPTO DE INFORMATICA</t>
  </si>
  <si>
    <t xml:space="preserve">    31111-C109  INST MAL JUVENTUD</t>
  </si>
  <si>
    <t xml:space="preserve">    31111-C208  DIR SERV PUB MPALES</t>
  </si>
  <si>
    <t xml:space="preserve">    31111-C209  DIR SERVICIOS PUBLIC</t>
  </si>
  <si>
    <t xml:space="preserve">    31111-C306  PROGRAMA LICENCIAS D</t>
  </si>
  <si>
    <t xml:space="preserve">    31111-C307  COMISARIA DE SEG PUB</t>
  </si>
  <si>
    <t xml:space="preserve">    31111-C308  DIR MOVILIDAD MPAL</t>
  </si>
  <si>
    <t xml:space="preserve">    31111-C402  DIR DE OBRAS PUB</t>
  </si>
  <si>
    <t xml:space="preserve">    31111-C406  DIR MEDIO AMB Y ECOL</t>
  </si>
  <si>
    <t xml:space="preserve">    31111-C407  DIR DE PLANEACION</t>
  </si>
  <si>
    <t xml:space="preserve">    31111-C408  ASENTAMIENTOS HUMANO</t>
  </si>
  <si>
    <t xml:space="preserve">    31111-C608  DIRECCION DE AGUA PO</t>
  </si>
  <si>
    <t xml:space="preserve">    31111-C701  DIR DE DES SOCIAL</t>
  </si>
  <si>
    <t xml:space="preserve">    31111-C706  DIRECCION DE EDUCACI</t>
  </si>
  <si>
    <t xml:space="preserve">    31111-C709  INST D LA MUJER YURI</t>
  </si>
  <si>
    <t xml:space="preserve">    31111-C710  DIR CASA D LA CULTUR</t>
  </si>
  <si>
    <t xml:space="preserve">    31111-C711  DIR ATN AL MIGRANTE</t>
  </si>
  <si>
    <t xml:space="preserve">    31111-C801  CONTRALORIA MUNICIPAL</t>
  </si>
  <si>
    <t>*</t>
  </si>
  <si>
    <t>II. Gasto Etiquetado (II=A+B+C+D+E+F+G+H)</t>
  </si>
  <si>
    <t xml:space="preserve">    31111-C606  AGUA POTABLE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</si>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</sst>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1" fillId="0" borderId="9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be78937ce7c5c05b/YURIRIA%2021%20-%2024/CUENTAS%20PUBLICAS/2022/4o%20Trim%202022/0361_IDF_MYUR_000_2204.xlsm" TargetMode="External"/><Relationship Id="rId1" Type="http://schemas.openxmlformats.org/officeDocument/2006/relationships/externalLinkPath" Target="/be78937ce7c5c05b/YURIRIA%2021%20-%2024/CUENTAS%20PUBLICAS/2022/4o%20Trim%202022/0361_IDF_MYUR_000_2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31 de diciembre de 2022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6E1F-1D9C-434C-B8D6-AE371CEAE6CA}">
  <dimension ref="A1:G52"/>
  <sheetViews>
    <sheetView tabSelected="1" view="pageBreakPreview" topLeftCell="A6" zoomScale="60" zoomScaleNormal="100" workbookViewId="0">
      <selection sqref="A1:XFD1048576"/>
    </sheetView>
  </sheetViews>
  <sheetFormatPr baseColWidth="10" defaultColWidth="0" defaultRowHeight="14.4" zeroHeight="1" x14ac:dyDescent="0.3"/>
  <cols>
    <col min="1" max="1" width="59.33203125" customWidth="1"/>
    <col min="2" max="6" width="20.6640625" customWidth="1"/>
    <col min="7" max="7" width="18.33203125" customWidth="1"/>
    <col min="8" max="16384" width="10.6640625" hidden="1"/>
  </cols>
  <sheetData>
    <row r="1" spans="1:7" ht="56.25" customHeight="1" x14ac:dyDescent="0.3">
      <c r="A1" s="18" t="s">
        <v>0</v>
      </c>
      <c r="B1" s="18"/>
      <c r="C1" s="18"/>
      <c r="D1" s="18"/>
      <c r="E1" s="18"/>
      <c r="F1" s="18"/>
      <c r="G1" s="18"/>
    </row>
    <row r="2" spans="1:7" x14ac:dyDescent="0.3">
      <c r="A2" s="19" t="str">
        <f>ENTE_PUBLICO_A</f>
        <v>MUNICIPIO DE YURIRIA, Gobierno del Estado de Guanajuato (a)</v>
      </c>
      <c r="B2" s="20"/>
      <c r="C2" s="20"/>
      <c r="D2" s="20"/>
      <c r="E2" s="20"/>
      <c r="F2" s="20"/>
      <c r="G2" s="21"/>
    </row>
    <row r="3" spans="1:7" x14ac:dyDescent="0.3">
      <c r="A3" s="22" t="s">
        <v>1</v>
      </c>
      <c r="B3" s="23"/>
      <c r="C3" s="23"/>
      <c r="D3" s="23"/>
      <c r="E3" s="23"/>
      <c r="F3" s="23"/>
      <c r="G3" s="24"/>
    </row>
    <row r="4" spans="1:7" x14ac:dyDescent="0.3">
      <c r="A4" s="22" t="s">
        <v>2</v>
      </c>
      <c r="B4" s="23"/>
      <c r="C4" s="23"/>
      <c r="D4" s="23"/>
      <c r="E4" s="23"/>
      <c r="F4" s="23"/>
      <c r="G4" s="24"/>
    </row>
    <row r="5" spans="1:7" x14ac:dyDescent="0.3">
      <c r="A5" s="22" t="str">
        <f>TRIMESTRE</f>
        <v>Del 1 de enero al 31 de diciembre de 2022 (b)</v>
      </c>
      <c r="B5" s="23"/>
      <c r="C5" s="23"/>
      <c r="D5" s="23"/>
      <c r="E5" s="23"/>
      <c r="F5" s="23"/>
      <c r="G5" s="24"/>
    </row>
    <row r="6" spans="1:7" x14ac:dyDescent="0.3">
      <c r="A6" s="25" t="s">
        <v>3</v>
      </c>
      <c r="B6" s="26"/>
      <c r="C6" s="26"/>
      <c r="D6" s="26"/>
      <c r="E6" s="26"/>
      <c r="F6" s="26"/>
      <c r="G6" s="27"/>
    </row>
    <row r="7" spans="1:7" x14ac:dyDescent="0.3">
      <c r="A7" s="13" t="s">
        <v>4</v>
      </c>
      <c r="B7" s="15" t="s">
        <v>5</v>
      </c>
      <c r="C7" s="15"/>
      <c r="D7" s="15"/>
      <c r="E7" s="15"/>
      <c r="F7" s="15"/>
      <c r="G7" s="16" t="s">
        <v>6</v>
      </c>
    </row>
    <row r="8" spans="1:7" ht="28.8" x14ac:dyDescent="0.3">
      <c r="A8" s="14"/>
      <c r="B8" s="1" t="s">
        <v>7</v>
      </c>
      <c r="C8" s="2" t="s">
        <v>8</v>
      </c>
      <c r="D8" s="1" t="s">
        <v>9</v>
      </c>
      <c r="E8" s="1" t="s">
        <v>10</v>
      </c>
      <c r="F8" s="1" t="s">
        <v>11</v>
      </c>
      <c r="G8" s="17"/>
    </row>
    <row r="9" spans="1:7" x14ac:dyDescent="0.3">
      <c r="A9" s="3" t="s">
        <v>12</v>
      </c>
      <c r="B9" s="4">
        <f>SUM(B10:GASTO_NE_FIN_01)</f>
        <v>156168050.69999999</v>
      </c>
      <c r="C9" s="4">
        <f>SUM(C10:GASTO_NE_FIN_02)</f>
        <v>29628897.960000001</v>
      </c>
      <c r="D9" s="4">
        <f>SUM(D10:GASTO_NE_FIN_03)</f>
        <v>185796948.66000003</v>
      </c>
      <c r="E9" s="4">
        <f>SUM(E10:GASTO_NE_FIN_04)</f>
        <v>180532280.21999997</v>
      </c>
      <c r="F9" s="4">
        <f>SUM(F10:GASTO_NE_FIN_05)</f>
        <v>175815259.06000003</v>
      </c>
      <c r="G9" s="4">
        <f>SUM(G10:GASTO_NE_FIN_06)</f>
        <v>5264668.4399999976</v>
      </c>
    </row>
    <row r="10" spans="1:7" s="7" customFormat="1" x14ac:dyDescent="0.3">
      <c r="A10" s="5" t="s">
        <v>13</v>
      </c>
      <c r="B10" s="6">
        <v>1137530.77</v>
      </c>
      <c r="C10" s="6">
        <v>-3.25</v>
      </c>
      <c r="D10" s="6">
        <v>1137527.52</v>
      </c>
      <c r="E10" s="6">
        <v>1137527.52</v>
      </c>
      <c r="F10" s="6">
        <v>1137527.52</v>
      </c>
      <c r="G10" s="6">
        <f>D10-E10</f>
        <v>0</v>
      </c>
    </row>
    <row r="11" spans="1:7" s="7" customFormat="1" x14ac:dyDescent="0.3">
      <c r="A11" s="5" t="s">
        <v>14</v>
      </c>
      <c r="B11" s="6">
        <v>31753049.809999999</v>
      </c>
      <c r="C11" s="6">
        <v>14503478.570000004</v>
      </c>
      <c r="D11" s="6">
        <v>46256528.380000003</v>
      </c>
      <c r="E11" s="6">
        <v>45636233.880000003</v>
      </c>
      <c r="F11" s="6">
        <v>45231456.869999997</v>
      </c>
      <c r="G11" s="6">
        <f t="shared" ref="G11:G35" si="0">D11-E11</f>
        <v>620294.5</v>
      </c>
    </row>
    <row r="12" spans="1:7" s="7" customFormat="1" x14ac:dyDescent="0.3">
      <c r="A12" s="5" t="s">
        <v>15</v>
      </c>
      <c r="B12" s="6">
        <v>7186482.2199999997</v>
      </c>
      <c r="C12" s="6">
        <v>340754.29000000004</v>
      </c>
      <c r="D12" s="6">
        <v>7527236.5099999998</v>
      </c>
      <c r="E12" s="6">
        <v>7292454.3099999996</v>
      </c>
      <c r="F12" s="6">
        <v>7255954.3099999996</v>
      </c>
      <c r="G12" s="6">
        <f t="shared" si="0"/>
        <v>234782.20000000019</v>
      </c>
    </row>
    <row r="13" spans="1:7" s="7" customFormat="1" x14ac:dyDescent="0.3">
      <c r="A13" s="5" t="s">
        <v>16</v>
      </c>
      <c r="B13" s="6">
        <v>6901961.8300000001</v>
      </c>
      <c r="C13" s="6">
        <v>-244040.45000000019</v>
      </c>
      <c r="D13" s="6">
        <v>6657921.3799999999</v>
      </c>
      <c r="E13" s="6">
        <v>6657536.2699999996</v>
      </c>
      <c r="F13" s="6">
        <v>6651185.9000000004</v>
      </c>
      <c r="G13" s="6">
        <f t="shared" si="0"/>
        <v>385.11000000033528</v>
      </c>
    </row>
    <row r="14" spans="1:7" s="7" customFormat="1" x14ac:dyDescent="0.3">
      <c r="A14" s="5" t="s">
        <v>17</v>
      </c>
      <c r="B14" s="6">
        <v>8396685.1300000008</v>
      </c>
      <c r="C14" s="6">
        <v>2733956.4099999983</v>
      </c>
      <c r="D14" s="6">
        <v>11130641.539999999</v>
      </c>
      <c r="E14" s="6">
        <v>8087229.5300000003</v>
      </c>
      <c r="F14" s="6">
        <v>7962559.5199999996</v>
      </c>
      <c r="G14" s="6">
        <f t="shared" si="0"/>
        <v>3043412.0099999988</v>
      </c>
    </row>
    <row r="15" spans="1:7" s="7" customFormat="1" x14ac:dyDescent="0.3">
      <c r="A15" s="5" t="s">
        <v>18</v>
      </c>
      <c r="B15" s="6">
        <v>22385980.27</v>
      </c>
      <c r="C15" s="6">
        <v>-467645.96000000089</v>
      </c>
      <c r="D15" s="6">
        <v>21918334.309999999</v>
      </c>
      <c r="E15" s="6">
        <v>21661841.719999999</v>
      </c>
      <c r="F15" s="6">
        <v>21622523.120000001</v>
      </c>
      <c r="G15" s="6">
        <f t="shared" si="0"/>
        <v>256492.58999999985</v>
      </c>
    </row>
    <row r="16" spans="1:7" s="7" customFormat="1" x14ac:dyDescent="0.3">
      <c r="A16" s="5" t="s">
        <v>19</v>
      </c>
      <c r="B16" s="6">
        <v>10373645.880000001</v>
      </c>
      <c r="C16" s="6">
        <v>-26619.050000000745</v>
      </c>
      <c r="D16" s="6">
        <v>10347026.83</v>
      </c>
      <c r="E16" s="6">
        <v>10347026.83</v>
      </c>
      <c r="F16" s="6">
        <v>9987026.8300000001</v>
      </c>
      <c r="G16" s="6">
        <f t="shared" si="0"/>
        <v>0</v>
      </c>
    </row>
    <row r="17" spans="1:7" s="7" customFormat="1" x14ac:dyDescent="0.3">
      <c r="A17" s="5" t="s">
        <v>20</v>
      </c>
      <c r="B17" s="6">
        <v>1109788.22</v>
      </c>
      <c r="C17" s="6">
        <v>601863.38000000012</v>
      </c>
      <c r="D17" s="6">
        <v>1711651.6</v>
      </c>
      <c r="E17" s="6">
        <v>1711651.6</v>
      </c>
      <c r="F17" s="6">
        <v>1681651.6</v>
      </c>
      <c r="G17" s="6">
        <f t="shared" si="0"/>
        <v>0</v>
      </c>
    </row>
    <row r="18" spans="1:7" s="7" customFormat="1" x14ac:dyDescent="0.3">
      <c r="A18" s="5" t="s">
        <v>21</v>
      </c>
      <c r="B18" s="6">
        <v>1894929.04</v>
      </c>
      <c r="C18" s="6">
        <v>137041</v>
      </c>
      <c r="D18" s="6">
        <v>2031970.04</v>
      </c>
      <c r="E18" s="6">
        <v>2031970.04</v>
      </c>
      <c r="F18" s="6">
        <v>2031970.04</v>
      </c>
      <c r="G18" s="6">
        <f t="shared" si="0"/>
        <v>0</v>
      </c>
    </row>
    <row r="19" spans="1:7" s="7" customFormat="1" x14ac:dyDescent="0.3">
      <c r="A19" s="5" t="s">
        <v>22</v>
      </c>
      <c r="B19" s="6">
        <v>764632.91</v>
      </c>
      <c r="C19" s="6">
        <v>-189844.46000000008</v>
      </c>
      <c r="D19" s="6">
        <v>574788.44999999995</v>
      </c>
      <c r="E19" s="6">
        <v>574788.44999999995</v>
      </c>
      <c r="F19" s="6">
        <v>574788.44999999995</v>
      </c>
      <c r="G19" s="6">
        <f t="shared" si="0"/>
        <v>0</v>
      </c>
    </row>
    <row r="20" spans="1:7" s="7" customFormat="1" x14ac:dyDescent="0.3">
      <c r="A20" s="5" t="s">
        <v>23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f t="shared" si="0"/>
        <v>0</v>
      </c>
    </row>
    <row r="21" spans="1:7" s="7" customFormat="1" x14ac:dyDescent="0.3">
      <c r="A21" s="5" t="s">
        <v>24</v>
      </c>
      <c r="B21" s="6">
        <v>24167956.41</v>
      </c>
      <c r="C21" s="6">
        <v>8249644.6600000001</v>
      </c>
      <c r="D21" s="6">
        <v>32417601.07</v>
      </c>
      <c r="E21" s="6">
        <v>32388737.190000001</v>
      </c>
      <c r="F21" s="6">
        <v>29961597.32</v>
      </c>
      <c r="G21" s="6">
        <f t="shared" si="0"/>
        <v>28863.879999998957</v>
      </c>
    </row>
    <row r="22" spans="1:7" s="7" customFormat="1" x14ac:dyDescent="0.3">
      <c r="A22" s="5" t="s">
        <v>25</v>
      </c>
      <c r="B22" s="6">
        <v>2071151.78</v>
      </c>
      <c r="C22" s="6">
        <v>-243871.83000000007</v>
      </c>
      <c r="D22" s="6">
        <v>1827279.95</v>
      </c>
      <c r="E22" s="6">
        <v>1827279.95</v>
      </c>
      <c r="F22" s="6">
        <v>1827279.95</v>
      </c>
      <c r="G22" s="6">
        <f t="shared" si="0"/>
        <v>0</v>
      </c>
    </row>
    <row r="23" spans="1:7" s="7" customFormat="1" x14ac:dyDescent="0.3">
      <c r="A23" s="5" t="s">
        <v>26</v>
      </c>
      <c r="B23" s="6">
        <v>4395269.07</v>
      </c>
      <c r="C23" s="6">
        <v>-403260.76000000024</v>
      </c>
      <c r="D23" s="6">
        <v>3992008.31</v>
      </c>
      <c r="E23" s="6">
        <v>3979589.41</v>
      </c>
      <c r="F23" s="6">
        <v>3722978.73</v>
      </c>
      <c r="G23" s="6">
        <f t="shared" si="0"/>
        <v>12418.899999999907</v>
      </c>
    </row>
    <row r="24" spans="1:7" s="7" customFormat="1" x14ac:dyDescent="0.3">
      <c r="A24" s="5" t="s">
        <v>27</v>
      </c>
      <c r="B24" s="6">
        <v>504927.81</v>
      </c>
      <c r="C24" s="6">
        <v>121152.44</v>
      </c>
      <c r="D24" s="6">
        <v>626080.25</v>
      </c>
      <c r="E24" s="6">
        <v>625279.79</v>
      </c>
      <c r="F24" s="6">
        <v>524015.5</v>
      </c>
      <c r="G24" s="6">
        <f t="shared" si="0"/>
        <v>800.45999999996275</v>
      </c>
    </row>
    <row r="25" spans="1:7" s="7" customFormat="1" x14ac:dyDescent="0.3">
      <c r="A25" s="5" t="s">
        <v>28</v>
      </c>
      <c r="B25" s="6">
        <v>11959054.01</v>
      </c>
      <c r="C25" s="6">
        <v>3593975.7699999996</v>
      </c>
      <c r="D25" s="6">
        <v>15553029.779999999</v>
      </c>
      <c r="E25" s="6">
        <v>14940858.390000001</v>
      </c>
      <c r="F25" s="6">
        <v>14111044.83</v>
      </c>
      <c r="G25" s="6">
        <f t="shared" si="0"/>
        <v>612171.38999999873</v>
      </c>
    </row>
    <row r="26" spans="1:7" s="7" customFormat="1" x14ac:dyDescent="0.3">
      <c r="A26" s="5" t="s">
        <v>29</v>
      </c>
      <c r="B26" s="6">
        <v>2442440.42</v>
      </c>
      <c r="C26" s="6">
        <v>364225.78000000026</v>
      </c>
      <c r="D26" s="6">
        <v>2806666.2</v>
      </c>
      <c r="E26" s="6">
        <v>2537022.63</v>
      </c>
      <c r="F26" s="6">
        <v>2532486.37</v>
      </c>
      <c r="G26" s="6">
        <f t="shared" si="0"/>
        <v>269643.5700000003</v>
      </c>
    </row>
    <row r="27" spans="1:7" s="7" customFormat="1" x14ac:dyDescent="0.3">
      <c r="A27" s="5" t="s">
        <v>30</v>
      </c>
      <c r="B27" s="6">
        <v>526455.29</v>
      </c>
      <c r="C27" s="6">
        <v>157760.64000000001</v>
      </c>
      <c r="D27" s="6">
        <v>684215.93</v>
      </c>
      <c r="E27" s="6">
        <v>684215.93</v>
      </c>
      <c r="F27" s="6">
        <v>684215.93</v>
      </c>
      <c r="G27" s="6">
        <f t="shared" si="0"/>
        <v>0</v>
      </c>
    </row>
    <row r="28" spans="1:7" s="7" customFormat="1" x14ac:dyDescent="0.3">
      <c r="A28" s="5" t="s">
        <v>31</v>
      </c>
      <c r="B28" s="6">
        <v>242884.21</v>
      </c>
      <c r="C28" s="6">
        <v>28165.880000000034</v>
      </c>
      <c r="D28" s="6">
        <v>271050.09000000003</v>
      </c>
      <c r="E28" s="6">
        <v>271050.09000000003</v>
      </c>
      <c r="F28" s="6">
        <v>271050.09000000003</v>
      </c>
      <c r="G28" s="6">
        <f t="shared" si="0"/>
        <v>0</v>
      </c>
    </row>
    <row r="29" spans="1:7" s="7" customFormat="1" x14ac:dyDescent="0.3">
      <c r="A29" s="5" t="s">
        <v>32</v>
      </c>
      <c r="B29" s="6">
        <v>6004220.5199999996</v>
      </c>
      <c r="C29" s="6">
        <v>-11785.439999999478</v>
      </c>
      <c r="D29" s="6">
        <v>5992435.0800000001</v>
      </c>
      <c r="E29" s="6">
        <v>5979241.6399999997</v>
      </c>
      <c r="F29" s="6">
        <v>5933777.5700000003</v>
      </c>
      <c r="G29" s="6">
        <f t="shared" si="0"/>
        <v>13193.44000000041</v>
      </c>
    </row>
    <row r="30" spans="1:7" s="7" customFormat="1" x14ac:dyDescent="0.3">
      <c r="A30" s="5" t="s">
        <v>33</v>
      </c>
      <c r="B30" s="6">
        <v>4949629.84</v>
      </c>
      <c r="C30" s="6">
        <v>268514.03000000026</v>
      </c>
      <c r="D30" s="6">
        <v>5218143.87</v>
      </c>
      <c r="E30" s="6">
        <v>5105928.17</v>
      </c>
      <c r="F30" s="6">
        <v>5095380.09</v>
      </c>
      <c r="G30" s="6">
        <f t="shared" si="0"/>
        <v>112215.70000000019</v>
      </c>
    </row>
    <row r="31" spans="1:7" s="7" customFormat="1" x14ac:dyDescent="0.3">
      <c r="A31" s="5" t="s">
        <v>34</v>
      </c>
      <c r="B31" s="6">
        <v>2317053.27</v>
      </c>
      <c r="C31" s="6">
        <v>161148.29000000004</v>
      </c>
      <c r="D31" s="6">
        <v>2478201.56</v>
      </c>
      <c r="E31" s="6">
        <v>2425616.87</v>
      </c>
      <c r="F31" s="6">
        <v>2424766.87</v>
      </c>
      <c r="G31" s="6">
        <f t="shared" si="0"/>
        <v>52584.689999999944</v>
      </c>
    </row>
    <row r="32" spans="1:7" s="7" customFormat="1" x14ac:dyDescent="0.3">
      <c r="A32" s="5" t="s">
        <v>35</v>
      </c>
      <c r="B32" s="6">
        <v>456164.23</v>
      </c>
      <c r="C32" s="6">
        <v>-74126.31</v>
      </c>
      <c r="D32" s="6">
        <v>382037.92</v>
      </c>
      <c r="E32" s="6">
        <v>382037.92</v>
      </c>
      <c r="F32" s="6">
        <v>382037.92</v>
      </c>
      <c r="G32" s="6">
        <f t="shared" si="0"/>
        <v>0</v>
      </c>
    </row>
    <row r="33" spans="1:7" s="7" customFormat="1" x14ac:dyDescent="0.3">
      <c r="A33" s="5" t="s">
        <v>36</v>
      </c>
      <c r="B33" s="6">
        <v>1984162.13</v>
      </c>
      <c r="C33" s="6">
        <v>120062.18999999994</v>
      </c>
      <c r="D33" s="6">
        <v>2104224.3199999998</v>
      </c>
      <c r="E33" s="6">
        <v>2097024.32</v>
      </c>
      <c r="F33" s="6">
        <v>2092845.96</v>
      </c>
      <c r="G33" s="6">
        <f t="shared" si="0"/>
        <v>7199.9999999997672</v>
      </c>
    </row>
    <row r="34" spans="1:7" s="7" customFormat="1" x14ac:dyDescent="0.3">
      <c r="A34" s="5" t="s">
        <v>37</v>
      </c>
      <c r="B34" s="6">
        <v>439052.18</v>
      </c>
      <c r="C34" s="6">
        <v>-61233.429999999993</v>
      </c>
      <c r="D34" s="6">
        <v>377818.75</v>
      </c>
      <c r="E34" s="6">
        <v>377818.75</v>
      </c>
      <c r="F34" s="6">
        <v>377818.75</v>
      </c>
      <c r="G34" s="6">
        <f t="shared" si="0"/>
        <v>0</v>
      </c>
    </row>
    <row r="35" spans="1:7" s="7" customFormat="1" x14ac:dyDescent="0.3">
      <c r="A35" s="5" t="s">
        <v>38</v>
      </c>
      <c r="B35" s="6">
        <v>1802943.45</v>
      </c>
      <c r="C35" s="6">
        <v>-30414.429999999935</v>
      </c>
      <c r="D35" s="6">
        <v>1772529.02</v>
      </c>
      <c r="E35" s="6">
        <v>1772319.02</v>
      </c>
      <c r="F35" s="6">
        <v>1737319.02</v>
      </c>
      <c r="G35" s="6">
        <f t="shared" si="0"/>
        <v>210</v>
      </c>
    </row>
    <row r="36" spans="1:7" x14ac:dyDescent="0.3">
      <c r="A36" s="8" t="s">
        <v>39</v>
      </c>
      <c r="B36" s="9"/>
      <c r="C36" s="9"/>
      <c r="D36" s="9"/>
      <c r="E36" s="9"/>
      <c r="F36" s="9"/>
      <c r="G36" s="9"/>
    </row>
    <row r="37" spans="1:7" s="7" customFormat="1" x14ac:dyDescent="0.3">
      <c r="A37" s="10" t="s">
        <v>40</v>
      </c>
      <c r="B37" s="11">
        <f>SUM(B38:GASTO_E_FIN_01)</f>
        <v>135439093.53999999</v>
      </c>
      <c r="C37" s="11">
        <f>SUM(C38:GASTO_E_FIN_02)</f>
        <v>4831711.8399999971</v>
      </c>
      <c r="D37" s="11">
        <f>SUM(D38:GASTO_E_FIN_03)</f>
        <v>140270805.38000003</v>
      </c>
      <c r="E37" s="11">
        <f>SUM(E38:GASTO_E_FIN_04)</f>
        <v>129493356.02000001</v>
      </c>
      <c r="F37" s="11">
        <f>SUM(F38:GASTO_E_FIN_05)</f>
        <v>128200143.75</v>
      </c>
      <c r="G37" s="11">
        <f>SUM(G38:GASTO_E_FIN_06)</f>
        <v>10777449.359999994</v>
      </c>
    </row>
    <row r="38" spans="1:7" s="7" customFormat="1" x14ac:dyDescent="0.3">
      <c r="A38" s="5" t="s">
        <v>20</v>
      </c>
      <c r="B38" s="6">
        <v>0</v>
      </c>
      <c r="C38" s="6">
        <v>130000</v>
      </c>
      <c r="D38" s="6">
        <v>130000</v>
      </c>
      <c r="E38" s="6">
        <v>81200</v>
      </c>
      <c r="F38" s="6">
        <v>81200</v>
      </c>
      <c r="G38" s="6">
        <f>D38-E38</f>
        <v>48800</v>
      </c>
    </row>
    <row r="39" spans="1:7" s="7" customFormat="1" x14ac:dyDescent="0.3">
      <c r="A39" s="5" t="s">
        <v>22</v>
      </c>
      <c r="B39" s="6">
        <v>0</v>
      </c>
      <c r="C39" s="6">
        <v>99542.76</v>
      </c>
      <c r="D39" s="6">
        <v>99542.76</v>
      </c>
      <c r="E39" s="6">
        <v>99542.76</v>
      </c>
      <c r="F39" s="6">
        <v>99542.76</v>
      </c>
      <c r="G39" s="6">
        <f t="shared" ref="G39:G48" si="1">D39-E39</f>
        <v>0</v>
      </c>
    </row>
    <row r="40" spans="1:7" s="7" customFormat="1" x14ac:dyDescent="0.3">
      <c r="A40" s="5" t="s">
        <v>24</v>
      </c>
      <c r="B40" s="6">
        <v>8375538.3099999996</v>
      </c>
      <c r="C40" s="6">
        <v>1089372.1500000013</v>
      </c>
      <c r="D40" s="6">
        <v>9464910.4600000009</v>
      </c>
      <c r="E40" s="6">
        <v>9464910.4600000009</v>
      </c>
      <c r="F40" s="6">
        <v>9464910.4600000009</v>
      </c>
      <c r="G40" s="6">
        <f t="shared" si="1"/>
        <v>0</v>
      </c>
    </row>
    <row r="41" spans="1:7" s="7" customFormat="1" x14ac:dyDescent="0.3">
      <c r="A41" s="5" t="s">
        <v>26</v>
      </c>
      <c r="B41" s="6">
        <v>26832164.920000002</v>
      </c>
      <c r="C41" s="6">
        <v>-645425.75</v>
      </c>
      <c r="D41" s="6">
        <v>26186739.170000002</v>
      </c>
      <c r="E41" s="6">
        <v>26186739.16</v>
      </c>
      <c r="F41" s="6">
        <v>26186739.16</v>
      </c>
      <c r="G41" s="6">
        <f t="shared" si="1"/>
        <v>1.0000001639127731E-2</v>
      </c>
    </row>
    <row r="42" spans="1:7" s="7" customFormat="1" x14ac:dyDescent="0.3">
      <c r="A42" s="5" t="s">
        <v>27</v>
      </c>
      <c r="B42" s="6">
        <v>4896007.26</v>
      </c>
      <c r="C42" s="6">
        <v>-271995.70000000019</v>
      </c>
      <c r="D42" s="6">
        <v>4624011.5599999996</v>
      </c>
      <c r="E42" s="6">
        <v>4624011.5599999996</v>
      </c>
      <c r="F42" s="6">
        <v>4624011.5599999996</v>
      </c>
      <c r="G42" s="6">
        <f t="shared" si="1"/>
        <v>0</v>
      </c>
    </row>
    <row r="43" spans="1:7" s="7" customFormat="1" x14ac:dyDescent="0.3">
      <c r="A43" s="5" t="s">
        <v>28</v>
      </c>
      <c r="B43" s="6">
        <v>84409037.049999997</v>
      </c>
      <c r="C43" s="6">
        <v>-980649.73000000417</v>
      </c>
      <c r="D43" s="6">
        <v>83428387.319999993</v>
      </c>
      <c r="E43" s="6">
        <v>75635411.640000001</v>
      </c>
      <c r="F43" s="6">
        <v>74342199.370000005</v>
      </c>
      <c r="G43" s="6">
        <f t="shared" si="1"/>
        <v>7792975.6799999923</v>
      </c>
    </row>
    <row r="44" spans="1:7" s="7" customFormat="1" x14ac:dyDescent="0.3">
      <c r="A44" s="5" t="s">
        <v>29</v>
      </c>
      <c r="B44" s="6">
        <v>0</v>
      </c>
      <c r="C44" s="6">
        <v>2622944.16</v>
      </c>
      <c r="D44" s="6">
        <v>2622944.16</v>
      </c>
      <c r="E44" s="6">
        <v>0</v>
      </c>
      <c r="F44" s="6">
        <v>0</v>
      </c>
      <c r="G44" s="6">
        <f t="shared" si="1"/>
        <v>2622944.16</v>
      </c>
    </row>
    <row r="45" spans="1:7" s="7" customFormat="1" x14ac:dyDescent="0.3">
      <c r="A45" s="5" t="s">
        <v>41</v>
      </c>
      <c r="B45" s="6">
        <v>10668936</v>
      </c>
      <c r="C45" s="6">
        <v>356111</v>
      </c>
      <c r="D45" s="6">
        <v>11025047</v>
      </c>
      <c r="E45" s="6">
        <v>11025047</v>
      </c>
      <c r="F45" s="6">
        <v>11025047</v>
      </c>
      <c r="G45" s="6">
        <f t="shared" si="1"/>
        <v>0</v>
      </c>
    </row>
    <row r="46" spans="1:7" s="7" customFormat="1" x14ac:dyDescent="0.3">
      <c r="A46" s="5" t="s">
        <v>33</v>
      </c>
      <c r="B46" s="6">
        <v>0</v>
      </c>
      <c r="C46" s="6">
        <v>1870228.33</v>
      </c>
      <c r="D46" s="6">
        <v>1870228.33</v>
      </c>
      <c r="E46" s="6">
        <v>1670228.33</v>
      </c>
      <c r="F46" s="6">
        <v>1670228.33</v>
      </c>
      <c r="G46" s="6">
        <f t="shared" si="1"/>
        <v>200000</v>
      </c>
    </row>
    <row r="47" spans="1:7" s="7" customFormat="1" x14ac:dyDescent="0.3">
      <c r="A47" s="5" t="s">
        <v>34</v>
      </c>
      <c r="B47" s="6">
        <v>0</v>
      </c>
      <c r="C47" s="6">
        <v>500000</v>
      </c>
      <c r="D47" s="6">
        <v>500000</v>
      </c>
      <c r="E47" s="6">
        <v>500000</v>
      </c>
      <c r="F47" s="6">
        <v>500000</v>
      </c>
      <c r="G47" s="6">
        <f t="shared" si="1"/>
        <v>0</v>
      </c>
    </row>
    <row r="48" spans="1:7" s="7" customFormat="1" x14ac:dyDescent="0.3">
      <c r="A48" s="5" t="s">
        <v>36</v>
      </c>
      <c r="B48" s="6">
        <v>257410</v>
      </c>
      <c r="C48" s="6">
        <v>61584.619999999995</v>
      </c>
      <c r="D48" s="6">
        <v>318994.62</v>
      </c>
      <c r="E48" s="6">
        <v>206265.11</v>
      </c>
      <c r="F48" s="6">
        <v>206265.11</v>
      </c>
      <c r="G48" s="6">
        <f t="shared" si="1"/>
        <v>112729.51000000001</v>
      </c>
    </row>
    <row r="49" spans="1:7" s="7" customFormat="1" x14ac:dyDescent="0.3">
      <c r="A49" s="5"/>
      <c r="B49" s="6"/>
      <c r="C49" s="6"/>
      <c r="D49" s="6"/>
      <c r="E49" s="6"/>
      <c r="F49" s="6"/>
      <c r="G49" s="6"/>
    </row>
    <row r="50" spans="1:7" x14ac:dyDescent="0.3">
      <c r="A50" s="8" t="s">
        <v>39</v>
      </c>
      <c r="B50" s="9"/>
      <c r="C50" s="9"/>
      <c r="D50" s="9"/>
      <c r="E50" s="9"/>
      <c r="F50" s="9"/>
      <c r="G50" s="9"/>
    </row>
    <row r="51" spans="1:7" x14ac:dyDescent="0.3">
      <c r="A51" s="10" t="s">
        <v>42</v>
      </c>
      <c r="B51" s="11">
        <f>GASTO_NE_T1+GASTO_E_T1</f>
        <v>291607144.24000001</v>
      </c>
      <c r="C51" s="11">
        <f>GASTO_NE_T2+GASTO_E_T2</f>
        <v>34460609.799999997</v>
      </c>
      <c r="D51" s="11">
        <f>GASTO_NE_T3+GASTO_E_T3</f>
        <v>326067754.04000008</v>
      </c>
      <c r="E51" s="11">
        <f>GASTO_NE_T4+GASTO_E_T4</f>
        <v>310025636.24000001</v>
      </c>
      <c r="F51" s="11">
        <f>GASTO_NE_T5+GASTO_E_T5</f>
        <v>304015402.81000006</v>
      </c>
      <c r="G51" s="11">
        <f>GASTO_NE_T6+GASTO_E_T6</f>
        <v>16042117.799999991</v>
      </c>
    </row>
    <row r="52" spans="1:7" x14ac:dyDescent="0.3">
      <c r="A52" s="12"/>
      <c r="B52" s="12"/>
      <c r="C52" s="12"/>
      <c r="D52" s="12"/>
      <c r="E52" s="12"/>
      <c r="F52" s="12"/>
      <c r="G52" s="12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51" xr:uid="{947F6218-4203-4C3A-89DE-A7A85C6A3EDF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25</vt:i4>
      </vt:variant>
    </vt:vector>
  </HeadingPairs>
  <TitlesOfParts>
    <vt:vector size="26" baseType="lpstr">
      <vt:lpstr>Hoja1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compu 1</cp:lastModifiedBy>
  <cp:lastPrinted>2023-02-01T18:19:18Z</cp:lastPrinted>
  <dcterms:created xsi:type="dcterms:W3CDTF">2023-02-01T14:20:10Z</dcterms:created>
  <dcterms:modified xsi:type="dcterms:W3CDTF">2023-02-01T18:19:23Z</dcterms:modified>
</cp:coreProperties>
</file>